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05" windowWidth="15180" windowHeight="883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9" i="1"/>
  <c r="E9"/>
  <c r="F9" s="1"/>
  <c r="G9" s="1"/>
  <c r="D10"/>
  <c r="E10"/>
  <c r="F10" s="1"/>
  <c r="G10" s="1"/>
  <c r="D11"/>
  <c r="E11"/>
  <c r="F11" s="1"/>
  <c r="G11" s="1"/>
  <c r="D12"/>
  <c r="E12"/>
  <c r="F12" s="1"/>
  <c r="G12" s="1"/>
  <c r="D13"/>
  <c r="E13"/>
  <c r="F13" s="1"/>
  <c r="G13" s="1"/>
  <c r="L13"/>
  <c r="D14"/>
  <c r="E14"/>
  <c r="F14" s="1"/>
  <c r="G14" s="1"/>
  <c r="J14"/>
  <c r="L14"/>
  <c r="M14" s="1"/>
  <c r="D15"/>
  <c r="E15"/>
  <c r="F15"/>
  <c r="G15" s="1"/>
  <c r="J15"/>
  <c r="L15"/>
  <c r="M15"/>
  <c r="D16"/>
  <c r="E16"/>
  <c r="F16" s="1"/>
  <c r="G16" s="1"/>
  <c r="J16"/>
  <c r="L16"/>
  <c r="M16" s="1"/>
  <c r="D17"/>
  <c r="E17"/>
  <c r="F17"/>
  <c r="G17" s="1"/>
  <c r="J17"/>
  <c r="L17"/>
  <c r="M17" s="1"/>
  <c r="D18"/>
  <c r="E18"/>
  <c r="F18" s="1"/>
  <c r="G18" s="1"/>
  <c r="J18"/>
  <c r="L18"/>
  <c r="M18" s="1"/>
  <c r="D19"/>
  <c r="E19"/>
  <c r="F19"/>
  <c r="G19" s="1"/>
  <c r="J19"/>
  <c r="L19"/>
  <c r="M19"/>
  <c r="D20"/>
  <c r="E20"/>
  <c r="F20" s="1"/>
  <c r="G20" s="1"/>
  <c r="J20"/>
  <c r="L20"/>
  <c r="M20" s="1"/>
  <c r="D21"/>
  <c r="E21"/>
  <c r="F21" s="1"/>
  <c r="G21" s="1"/>
  <c r="D22"/>
  <c r="E22"/>
  <c r="F22" s="1"/>
  <c r="G22" s="1"/>
  <c r="D23"/>
  <c r="E23"/>
  <c r="F23" s="1"/>
  <c r="G23" s="1"/>
  <c r="D24"/>
  <c r="E24"/>
  <c r="F24" s="1"/>
  <c r="G24" s="1"/>
  <c r="L24"/>
  <c r="M24" s="1"/>
  <c r="D25"/>
  <c r="E25"/>
  <c r="F25"/>
  <c r="G25" s="1"/>
  <c r="L25"/>
  <c r="M25" s="1"/>
  <c r="D26"/>
  <c r="E26"/>
  <c r="F26" s="1"/>
  <c r="G26" s="1"/>
  <c r="L26"/>
  <c r="M26" s="1"/>
  <c r="D27"/>
  <c r="E27"/>
  <c r="F27"/>
  <c r="G27" s="1"/>
  <c r="L27"/>
  <c r="M27" s="1"/>
  <c r="L28"/>
  <c r="M28" s="1"/>
  <c r="L29"/>
  <c r="M29" s="1"/>
  <c r="L30"/>
  <c r="M30" s="1"/>
  <c r="L31"/>
  <c r="M31" s="1"/>
  <c r="L32"/>
  <c r="M32" s="1"/>
  <c r="L34"/>
  <c r="M34" s="1"/>
</calcChain>
</file>

<file path=xl/sharedStrings.xml><?xml version="1.0" encoding="utf-8"?>
<sst xmlns="http://schemas.openxmlformats.org/spreadsheetml/2006/main" count="31" uniqueCount="19">
  <si>
    <t>Densitet i kg/m³</t>
  </si>
  <si>
    <t>Mængde i ltr. v/4º C.:</t>
  </si>
  <si>
    <t>Temp. i ºC.</t>
  </si>
  <si>
    <t>Volume i m³/kg</t>
  </si>
  <si>
    <t>Index</t>
  </si>
  <si>
    <t xml:space="preserve">Vands densitet og volume ved forskellige temperaturer </t>
  </si>
  <si>
    <t>(i væskeform)</t>
  </si>
  <si>
    <t>Ltr.</t>
  </si>
  <si>
    <t>Rumfang     i ltr. ved angivet mængde</t>
  </si>
  <si>
    <r>
      <t xml:space="preserve">Rumfang       i ltr. ved angivet temp.          </t>
    </r>
    <r>
      <rPr>
        <sz val="10"/>
        <color indexed="9"/>
        <rFont val="Arial"/>
        <family val="2"/>
      </rPr>
      <t xml:space="preserve">(én ltr. v/4 ºC) </t>
    </r>
  </si>
  <si>
    <t>Sparget:</t>
  </si>
  <si>
    <t>Kl.</t>
  </si>
  <si>
    <t>Temp.</t>
  </si>
  <si>
    <t>-</t>
  </si>
  <si>
    <t>Gravity</t>
  </si>
  <si>
    <t>Målt</t>
  </si>
  <si>
    <t>Korr</t>
  </si>
  <si>
    <t>Faktor</t>
  </si>
  <si>
    <t>ved23</t>
  </si>
</sst>
</file>

<file path=xl/styles.xml><?xml version="1.0" encoding="utf-8"?>
<styleSheet xmlns="http://schemas.openxmlformats.org/spreadsheetml/2006/main">
  <numFmts count="4">
    <numFmt numFmtId="172" formatCode="#,##0.000"/>
    <numFmt numFmtId="176" formatCode="0.0000000"/>
    <numFmt numFmtId="178" formatCode="#,##0.00000"/>
    <numFmt numFmtId="179" formatCode="0.000"/>
  </numFmts>
  <fonts count="5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172" fontId="0" fillId="0" borderId="0" xfId="0" applyNumberFormat="1"/>
    <xf numFmtId="176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0" fillId="0" borderId="0" xfId="0" applyAlignment="1">
      <alignment horizontal="center"/>
    </xf>
    <xf numFmtId="172" fontId="0" fillId="0" borderId="1" xfId="0" applyNumberFormat="1" applyBorder="1"/>
    <xf numFmtId="176" fontId="0" fillId="0" borderId="1" xfId="0" applyNumberFormat="1" applyBorder="1"/>
    <xf numFmtId="178" fontId="0" fillId="0" borderId="1" xfId="0" applyNumberFormat="1" applyBorder="1"/>
    <xf numFmtId="172" fontId="0" fillId="2" borderId="1" xfId="0" applyNumberFormat="1" applyFill="1" applyBorder="1"/>
    <xf numFmtId="176" fontId="0" fillId="2" borderId="1" xfId="0" applyNumberFormat="1" applyFill="1" applyBorder="1"/>
    <xf numFmtId="178" fontId="0" fillId="2" borderId="1" xfId="0" applyNumberFormat="1" applyFill="1" applyBorder="1"/>
    <xf numFmtId="0" fontId="0" fillId="0" borderId="2" xfId="0" applyBorder="1"/>
    <xf numFmtId="179" fontId="0" fillId="0" borderId="3" xfId="0" applyNumberFormat="1" applyBorder="1"/>
    <xf numFmtId="0" fontId="0" fillId="2" borderId="2" xfId="0" applyFill="1" applyBorder="1"/>
    <xf numFmtId="179" fontId="0" fillId="2" borderId="3" xfId="0" applyNumberFormat="1" applyFill="1" applyBorder="1"/>
    <xf numFmtId="0" fontId="0" fillId="0" borderId="4" xfId="0" applyBorder="1"/>
    <xf numFmtId="172" fontId="0" fillId="0" borderId="5" xfId="0" applyNumberFormat="1" applyBorder="1"/>
    <xf numFmtId="176" fontId="0" fillId="0" borderId="5" xfId="0" applyNumberFormat="1" applyBorder="1"/>
    <xf numFmtId="178" fontId="0" fillId="0" borderId="5" xfId="0" applyNumberFormat="1" applyBorder="1"/>
    <xf numFmtId="179" fontId="0" fillId="0" borderId="6" xfId="0" applyNumberFormat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0" borderId="5" xfId="0" applyNumberFormat="1" applyBorder="1"/>
    <xf numFmtId="0" fontId="0" fillId="0" borderId="0" xfId="0" applyFill="1"/>
    <xf numFmtId="0" fontId="0" fillId="3" borderId="2" xfId="0" applyFill="1" applyBorder="1"/>
    <xf numFmtId="172" fontId="0" fillId="3" borderId="1" xfId="0" applyNumberFormat="1" applyFill="1" applyBorder="1"/>
    <xf numFmtId="176" fontId="0" fillId="3" borderId="1" xfId="0" applyNumberFormat="1" applyFill="1" applyBorder="1"/>
    <xf numFmtId="178" fontId="0" fillId="3" borderId="1" xfId="0" applyNumberFormat="1" applyFill="1" applyBorder="1"/>
    <xf numFmtId="2" fontId="0" fillId="3" borderId="1" xfId="0" applyNumberFormat="1" applyFill="1" applyBorder="1"/>
    <xf numFmtId="179" fontId="0" fillId="3" borderId="3" xfId="0" applyNumberFormat="1" applyFill="1" applyBorder="1"/>
    <xf numFmtId="0" fontId="0" fillId="4" borderId="2" xfId="0" applyFill="1" applyBorder="1"/>
    <xf numFmtId="172" fontId="0" fillId="4" borderId="1" xfId="0" applyNumberFormat="1" applyFill="1" applyBorder="1"/>
    <xf numFmtId="176" fontId="0" fillId="4" borderId="1" xfId="0" applyNumberFormat="1" applyFill="1" applyBorder="1"/>
    <xf numFmtId="178" fontId="0" fillId="4" borderId="1" xfId="0" applyNumberFormat="1" applyFill="1" applyBorder="1"/>
    <xf numFmtId="2" fontId="0" fillId="4" borderId="1" xfId="0" applyNumberFormat="1" applyFill="1" applyBorder="1"/>
    <xf numFmtId="179" fontId="0" fillId="4" borderId="3" xfId="0" applyNumberFormat="1" applyFill="1" applyBorder="1"/>
    <xf numFmtId="4" fontId="1" fillId="5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/>
    <xf numFmtId="0" fontId="3" fillId="6" borderId="0" xfId="0" applyFont="1" applyFill="1" applyBorder="1" applyAlignment="1">
      <alignment horizontal="center" vertical="center"/>
    </xf>
    <xf numFmtId="179" fontId="2" fillId="6" borderId="0" xfId="0" applyNumberFormat="1" applyFont="1" applyFill="1" applyBorder="1" applyAlignment="1">
      <alignment horizontal="center" vertical="center" wrapText="1"/>
    </xf>
    <xf numFmtId="179" fontId="3" fillId="6" borderId="0" xfId="0" applyNumberFormat="1" applyFont="1" applyFill="1" applyBorder="1" applyAlignment="1">
      <alignment vertical="center" wrapText="1"/>
    </xf>
    <xf numFmtId="179" fontId="0" fillId="0" borderId="0" xfId="0" applyNumberFormat="1" applyBorder="1"/>
    <xf numFmtId="20" fontId="0" fillId="0" borderId="0" xfId="0" applyNumberFormat="1"/>
    <xf numFmtId="1" fontId="0" fillId="0" borderId="0" xfId="0" applyNumberFormat="1"/>
    <xf numFmtId="0" fontId="0" fillId="0" borderId="0" xfId="0" quotePrefix="1"/>
    <xf numFmtId="179" fontId="2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179" fontId="2" fillId="6" borderId="3" xfId="0" applyNumberFormat="1" applyFont="1" applyFill="1" applyBorder="1" applyAlignment="1">
      <alignment horizontal="center" vertical="center" wrapText="1"/>
    </xf>
    <xf numFmtId="179" fontId="3" fillId="6" borderId="3" xfId="0" applyNumberFormat="1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79" fontId="0" fillId="7" borderId="0" xfId="0" applyNumberFormat="1" applyFill="1" applyBorder="1" applyAlignment="1"/>
    <xf numFmtId="0" fontId="0" fillId="7" borderId="11" xfId="0" applyFill="1" applyBorder="1" applyAlignment="1"/>
    <xf numFmtId="0" fontId="1" fillId="7" borderId="10" xfId="0" applyFont="1" applyFill="1" applyBorder="1" applyAlignment="1"/>
    <xf numFmtId="0" fontId="0" fillId="7" borderId="0" xfId="0" applyFill="1" applyBorder="1" applyAlignment="1"/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172" fontId="2" fillId="6" borderId="1" xfId="0" applyNumberFormat="1" applyFont="1" applyFill="1" applyBorder="1" applyAlignment="1">
      <alignment horizontal="center" vertical="center" wrapText="1"/>
    </xf>
    <xf numFmtId="176" fontId="2" fillId="6" borderId="1" xfId="0" applyNumberFormat="1" applyFont="1" applyFill="1" applyBorder="1" applyAlignment="1">
      <alignment horizontal="center" vertical="center" wrapText="1"/>
    </xf>
    <xf numFmtId="176" fontId="3" fillId="6" borderId="1" xfId="0" applyNumberFormat="1" applyFont="1" applyFill="1" applyBorder="1" applyAlignment="1">
      <alignment vertical="center" wrapText="1"/>
    </xf>
    <xf numFmtId="178" fontId="2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6721324860179351"/>
          <c:y val="8.1632769270409966E-2"/>
          <c:w val="0.62786935504398933"/>
          <c:h val="0.77259585202352299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'Ark1'!$A$10:$A$25</c:f>
              <c:numCache>
                <c:formatCode>General</c:formatCode>
                <c:ptCount val="16"/>
                <c:pt idx="0">
                  <c:v>4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76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103</c:v>
                </c:pt>
              </c:numCache>
            </c:numRef>
          </c:xVal>
          <c:yVal>
            <c:numRef>
              <c:f>'Ark1'!$B$10:$B$25</c:f>
              <c:numCache>
                <c:formatCode>#,##0.000</c:formatCode>
                <c:ptCount val="16"/>
                <c:pt idx="0">
                  <c:v>999.92499999999995</c:v>
                </c:pt>
                <c:pt idx="1">
                  <c:v>999.803</c:v>
                </c:pt>
                <c:pt idx="2">
                  <c:v>999.65499999999997</c:v>
                </c:pt>
                <c:pt idx="3">
                  <c:v>999.05600000000004</c:v>
                </c:pt>
                <c:pt idx="4">
                  <c:v>998.16200000000003</c:v>
                </c:pt>
                <c:pt idx="5">
                  <c:v>997.00300000000004</c:v>
                </c:pt>
                <c:pt idx="6">
                  <c:v>995.60599999999999</c:v>
                </c:pt>
                <c:pt idx="7">
                  <c:v>992.17499999999995</c:v>
                </c:pt>
                <c:pt idx="8">
                  <c:v>987.99599999999998</c:v>
                </c:pt>
                <c:pt idx="9">
                  <c:v>983.16</c:v>
                </c:pt>
                <c:pt idx="10">
                  <c:v>977.73400000000004</c:v>
                </c:pt>
                <c:pt idx="11">
                  <c:v>974.21500000000003</c:v>
                </c:pt>
                <c:pt idx="12">
                  <c:v>971.76599999999996</c:v>
                </c:pt>
                <c:pt idx="13">
                  <c:v>965.29499999999996</c:v>
                </c:pt>
                <c:pt idx="14">
                  <c:v>958.34900000000005</c:v>
                </c:pt>
                <c:pt idx="15">
                  <c:v>956.17600000000004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'Ark1'!$H$14:$H$20</c:f>
              <c:numCache>
                <c:formatCode>General</c:formatCode>
                <c:ptCount val="7"/>
                <c:pt idx="0">
                  <c:v>23</c:v>
                </c:pt>
                <c:pt idx="1">
                  <c:v>36</c:v>
                </c:pt>
                <c:pt idx="2">
                  <c:v>39</c:v>
                </c:pt>
                <c:pt idx="3">
                  <c:v>55</c:v>
                </c:pt>
                <c:pt idx="4">
                  <c:v>62</c:v>
                </c:pt>
                <c:pt idx="5">
                  <c:v>70</c:v>
                </c:pt>
                <c:pt idx="6">
                  <c:v>83</c:v>
                </c:pt>
              </c:numCache>
            </c:numRef>
          </c:xVal>
          <c:yVal>
            <c:numRef>
              <c:f>'Ark1'!$I$14:$I$20</c:f>
              <c:numCache>
                <c:formatCode>General</c:formatCode>
                <c:ptCount val="7"/>
                <c:pt idx="0">
                  <c:v>1063</c:v>
                </c:pt>
                <c:pt idx="1">
                  <c:v>1059</c:v>
                </c:pt>
                <c:pt idx="2">
                  <c:v>1058</c:v>
                </c:pt>
                <c:pt idx="3">
                  <c:v>1050</c:v>
                </c:pt>
                <c:pt idx="4">
                  <c:v>1048</c:v>
                </c:pt>
                <c:pt idx="5">
                  <c:v>1042</c:v>
                </c:pt>
                <c:pt idx="6">
                  <c:v>1038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'Ark1'!$H$14:$H$20</c:f>
              <c:numCache>
                <c:formatCode>General</c:formatCode>
                <c:ptCount val="7"/>
                <c:pt idx="0">
                  <c:v>23</c:v>
                </c:pt>
                <c:pt idx="1">
                  <c:v>36</c:v>
                </c:pt>
                <c:pt idx="2">
                  <c:v>39</c:v>
                </c:pt>
                <c:pt idx="3">
                  <c:v>55</c:v>
                </c:pt>
                <c:pt idx="4">
                  <c:v>62</c:v>
                </c:pt>
                <c:pt idx="5">
                  <c:v>70</c:v>
                </c:pt>
                <c:pt idx="6">
                  <c:v>83</c:v>
                </c:pt>
              </c:numCache>
            </c:numRef>
          </c:xVal>
          <c:yVal>
            <c:numRef>
              <c:f>'Ark1'!$J$14:$J$20</c:f>
              <c:numCache>
                <c:formatCode>General</c:formatCode>
                <c:ptCount val="7"/>
                <c:pt idx="0">
                  <c:v>1038</c:v>
                </c:pt>
                <c:pt idx="1">
                  <c:v>1034</c:v>
                </c:pt>
                <c:pt idx="2">
                  <c:v>1033</c:v>
                </c:pt>
                <c:pt idx="3">
                  <c:v>1025</c:v>
                </c:pt>
                <c:pt idx="4">
                  <c:v>1023</c:v>
                </c:pt>
                <c:pt idx="5">
                  <c:v>1017</c:v>
                </c:pt>
                <c:pt idx="6">
                  <c:v>1013</c:v>
                </c:pt>
              </c:numCache>
            </c:numRef>
          </c:yVal>
          <c:smooth val="1"/>
        </c:ser>
        <c:axId val="145709696"/>
        <c:axId val="145715968"/>
      </c:scatterChart>
      <c:valAx>
        <c:axId val="145709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5715968"/>
        <c:crosses val="autoZero"/>
        <c:crossBetween val="midCat"/>
      </c:valAx>
      <c:valAx>
        <c:axId val="145715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5709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34493415802236"/>
          <c:y val="0.3615165496261013"/>
          <c:w val="0.14754110170746487"/>
          <c:h val="0.212828291312140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6326546881523918"/>
          <c:y val="9.6654275092936809E-2"/>
          <c:w val="0.53265359200971785"/>
          <c:h val="0.73605947955390338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'Ark1'!$A$14:$A$25</c:f>
              <c:numCache>
                <c:formatCode>General</c:formatCode>
                <c:ptCount val="12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76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103</c:v>
                </c:pt>
              </c:numCache>
            </c:numRef>
          </c:xVal>
          <c:yVal>
            <c:numRef>
              <c:f>'Ark1'!$G$14:$G$25</c:f>
              <c:numCache>
                <c:formatCode>0.000</c:formatCode>
                <c:ptCount val="12"/>
                <c:pt idx="0">
                  <c:v>1001.8399999999998</c:v>
                </c:pt>
                <c:pt idx="1">
                  <c:v>1003.01</c:v>
                </c:pt>
                <c:pt idx="2">
                  <c:v>1004.4100000000001</c:v>
                </c:pt>
                <c:pt idx="3">
                  <c:v>1007.89</c:v>
                </c:pt>
                <c:pt idx="4">
                  <c:v>1012.1500000000001</c:v>
                </c:pt>
                <c:pt idx="5">
                  <c:v>1017.1300000000001</c:v>
                </c:pt>
                <c:pt idx="6">
                  <c:v>1022.77</c:v>
                </c:pt>
                <c:pt idx="7">
                  <c:v>1026.47</c:v>
                </c:pt>
                <c:pt idx="8">
                  <c:v>1029.05</c:v>
                </c:pt>
                <c:pt idx="9">
                  <c:v>1035.95</c:v>
                </c:pt>
                <c:pt idx="10">
                  <c:v>1043.46</c:v>
                </c:pt>
                <c:pt idx="11">
                  <c:v>1045.83</c:v>
                </c:pt>
              </c:numCache>
            </c:numRef>
          </c:yVal>
          <c:smooth val="1"/>
        </c:ser>
        <c:axId val="146281600"/>
        <c:axId val="146283136"/>
      </c:scatterChart>
      <c:valAx>
        <c:axId val="146281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283136"/>
        <c:crosses val="autoZero"/>
        <c:crossBetween val="midCat"/>
      </c:valAx>
      <c:valAx>
        <c:axId val="146283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2816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8578831093382"/>
          <c:y val="0.38661710037174724"/>
          <c:w val="0.24081656650247779"/>
          <c:h val="0.159851301115241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0349475950147995"/>
          <c:y val="7.769442574802668E-2"/>
          <c:w val="0.61962446922314618"/>
          <c:h val="0.77443798568194333"/>
        </c:manualLayout>
      </c:layout>
      <c:scatterChart>
        <c:scatterStyle val="smoothMarker"/>
        <c:ser>
          <c:idx val="0"/>
          <c:order val="0"/>
          <c:tx>
            <c:v>Gravity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'Ark1'!$H$24:$H$32</c:f>
              <c:numCache>
                <c:formatCode>hh:mm</c:formatCode>
                <c:ptCount val="9"/>
                <c:pt idx="0">
                  <c:v>0.5493055555555556</c:v>
                </c:pt>
                <c:pt idx="1">
                  <c:v>0.56180555555555556</c:v>
                </c:pt>
                <c:pt idx="2">
                  <c:v>0.57222222222222219</c:v>
                </c:pt>
                <c:pt idx="3">
                  <c:v>0.57847222222222217</c:v>
                </c:pt>
                <c:pt idx="4">
                  <c:v>0.58402777777777781</c:v>
                </c:pt>
                <c:pt idx="5">
                  <c:v>0.59444444444444444</c:v>
                </c:pt>
                <c:pt idx="6">
                  <c:v>0.59861111111111109</c:v>
                </c:pt>
                <c:pt idx="7">
                  <c:v>0.60555555555555551</c:v>
                </c:pt>
                <c:pt idx="8">
                  <c:v>0.61319444444444449</c:v>
                </c:pt>
              </c:numCache>
            </c:numRef>
          </c:xVal>
          <c:yVal>
            <c:numRef>
              <c:f>'Ark1'!$M$24:$M$32</c:f>
              <c:numCache>
                <c:formatCode>0</c:formatCode>
                <c:ptCount val="9"/>
                <c:pt idx="0">
                  <c:v>1014.3036827500001</c:v>
                </c:pt>
                <c:pt idx="1">
                  <c:v>1046.85906675</c:v>
                </c:pt>
                <c:pt idx="2">
                  <c:v>1059.06733575</c:v>
                </c:pt>
                <c:pt idx="3">
                  <c:v>1065.1714702500001</c:v>
                </c:pt>
                <c:pt idx="4">
                  <c:v>1071.1774500000001</c:v>
                </c:pt>
                <c:pt idx="5">
                  <c:v>1074.68330816</c:v>
                </c:pt>
                <c:pt idx="6">
                  <c:v>1073.9452144400002</c:v>
                </c:pt>
                <c:pt idx="7">
                  <c:v>1073.7951915600001</c:v>
                </c:pt>
                <c:pt idx="8">
                  <c:v>1080.9368803200002</c:v>
                </c:pt>
              </c:numCache>
            </c:numRef>
          </c:yVal>
          <c:smooth val="1"/>
        </c:ser>
        <c:axId val="146316672"/>
        <c:axId val="146339328"/>
      </c:scatterChart>
      <c:scatterChart>
        <c:scatterStyle val="lineMarker"/>
        <c:ser>
          <c:idx val="1"/>
          <c:order val="1"/>
          <c:tx>
            <c:v>Temperatur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'Ark1'!$H$24:$H$32</c:f>
              <c:numCache>
                <c:formatCode>hh:mm</c:formatCode>
                <c:ptCount val="9"/>
                <c:pt idx="0">
                  <c:v>0.5493055555555556</c:v>
                </c:pt>
                <c:pt idx="1">
                  <c:v>0.56180555555555556</c:v>
                </c:pt>
                <c:pt idx="2">
                  <c:v>0.57222222222222219</c:v>
                </c:pt>
                <c:pt idx="3">
                  <c:v>0.57847222222222217</c:v>
                </c:pt>
                <c:pt idx="4">
                  <c:v>0.58402777777777781</c:v>
                </c:pt>
                <c:pt idx="5">
                  <c:v>0.59444444444444444</c:v>
                </c:pt>
                <c:pt idx="6">
                  <c:v>0.59861111111111109</c:v>
                </c:pt>
                <c:pt idx="7">
                  <c:v>0.60555555555555551</c:v>
                </c:pt>
                <c:pt idx="8">
                  <c:v>0.61319444444444449</c:v>
                </c:pt>
              </c:numCache>
            </c:numRef>
          </c:xVal>
          <c:yVal>
            <c:numRef>
              <c:f>'Ark1'!$K$24:$K$32</c:f>
              <c:numCache>
                <c:formatCode>General</c:formatCode>
                <c:ptCount val="9"/>
                <c:pt idx="0">
                  <c:v>63.5</c:v>
                </c:pt>
                <c:pt idx="1">
                  <c:v>63.5</c:v>
                </c:pt>
                <c:pt idx="2">
                  <c:v>63.5</c:v>
                </c:pt>
                <c:pt idx="3">
                  <c:v>63.5</c:v>
                </c:pt>
                <c:pt idx="4">
                  <c:v>69</c:v>
                </c:pt>
                <c:pt idx="5">
                  <c:v>71.599999999999994</c:v>
                </c:pt>
                <c:pt idx="6">
                  <c:v>70.3</c:v>
                </c:pt>
                <c:pt idx="7">
                  <c:v>68.2</c:v>
                </c:pt>
                <c:pt idx="8">
                  <c:v>75.3</c:v>
                </c:pt>
              </c:numCache>
            </c:numRef>
          </c:yVal>
          <c:smooth val="1"/>
        </c:ser>
        <c:axId val="146340864"/>
        <c:axId val="146350848"/>
      </c:scatterChart>
      <c:valAx>
        <c:axId val="146316672"/>
        <c:scaling>
          <c:orientation val="minMax"/>
        </c:scaling>
        <c:axPos val="b"/>
        <c:numFmt formatCode="hh: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339328"/>
        <c:crosses val="autoZero"/>
        <c:crossBetween val="midCat"/>
      </c:valAx>
      <c:valAx>
        <c:axId val="146339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316672"/>
        <c:crosses val="autoZero"/>
        <c:crossBetween val="midCat"/>
      </c:valAx>
      <c:valAx>
        <c:axId val="146340864"/>
        <c:scaling>
          <c:orientation val="minMax"/>
        </c:scaling>
        <c:delete val="1"/>
        <c:axPos val="b"/>
        <c:numFmt formatCode="hh:mm" sourceLinked="1"/>
        <c:tickLblPos val="none"/>
        <c:crossAx val="146350848"/>
        <c:crosses val="autoZero"/>
        <c:crossBetween val="midCat"/>
      </c:valAx>
      <c:valAx>
        <c:axId val="146350848"/>
        <c:scaling>
          <c:orientation val="minMax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340864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66770579703483"/>
          <c:y val="0.39348467233678025"/>
          <c:w val="0.19758090450282534"/>
          <c:h val="0.14285749250443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114300</xdr:rowOff>
    </xdr:from>
    <xdr:to>
      <xdr:col>7</xdr:col>
      <xdr:colOff>95250</xdr:colOff>
      <xdr:row>48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13</xdr:row>
      <xdr:rowOff>76200</xdr:rowOff>
    </xdr:from>
    <xdr:to>
      <xdr:col>5</xdr:col>
      <xdr:colOff>371475</xdr:colOff>
      <xdr:row>29</xdr:row>
      <xdr:rowOff>38100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295275</xdr:colOff>
      <xdr:row>38</xdr:row>
      <xdr:rowOff>19050</xdr:rowOff>
    </xdr:from>
    <xdr:to>
      <xdr:col>11</xdr:col>
      <xdr:colOff>371475</xdr:colOff>
      <xdr:row>61</xdr:row>
      <xdr:rowOff>95250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B1" workbookViewId="0">
      <selection activeCell="M38" sqref="M38"/>
    </sheetView>
  </sheetViews>
  <sheetFormatPr defaultRowHeight="12.75"/>
  <cols>
    <col min="1" max="1" width="10.85546875" customWidth="1"/>
    <col min="2" max="2" width="15.42578125" style="1" customWidth="1"/>
    <col min="3" max="3" width="16.85546875" style="2" customWidth="1"/>
    <col min="4" max="4" width="12.7109375" style="3" customWidth="1"/>
    <col min="5" max="5" width="11.5703125" style="4" customWidth="1"/>
    <col min="6" max="7" width="9.140625" style="4"/>
    <col min="8" max="8" width="6.28515625" customWidth="1"/>
    <col min="9" max="9" width="11.42578125" customWidth="1"/>
    <col min="10" max="11" width="6.28515625" customWidth="1"/>
    <col min="12" max="12" width="13" customWidth="1"/>
    <col min="13" max="13" width="12.5703125" customWidth="1"/>
  </cols>
  <sheetData>
    <row r="1" spans="1:13" s="5" customFormat="1" ht="18">
      <c r="A1" s="51" t="s">
        <v>5</v>
      </c>
      <c r="B1" s="52"/>
      <c r="C1" s="52"/>
      <c r="D1" s="52"/>
      <c r="E1" s="52"/>
      <c r="F1" s="53"/>
      <c r="G1" s="40"/>
    </row>
    <row r="2" spans="1:13" ht="21.75" customHeight="1">
      <c r="A2" s="54" t="s">
        <v>6</v>
      </c>
      <c r="B2" s="55"/>
      <c r="C2" s="55"/>
      <c r="D2" s="55"/>
      <c r="E2" s="55"/>
      <c r="F2" s="56"/>
      <c r="G2" s="38"/>
    </row>
    <row r="3" spans="1:13">
      <c r="A3" s="59" t="s">
        <v>1</v>
      </c>
      <c r="B3" s="60"/>
      <c r="C3" s="60"/>
      <c r="D3" s="37">
        <v>25</v>
      </c>
      <c r="E3" s="57" t="s">
        <v>7</v>
      </c>
      <c r="F3" s="58"/>
      <c r="G3" s="39"/>
    </row>
    <row r="4" spans="1:13">
      <c r="A4" s="61" t="s">
        <v>2</v>
      </c>
      <c r="B4" s="63" t="s">
        <v>0</v>
      </c>
      <c r="C4" s="64" t="s">
        <v>3</v>
      </c>
      <c r="D4" s="66" t="s">
        <v>9</v>
      </c>
      <c r="E4" s="47" t="s">
        <v>8</v>
      </c>
      <c r="F4" s="49" t="s">
        <v>4</v>
      </c>
      <c r="G4" s="41"/>
    </row>
    <row r="5" spans="1:13">
      <c r="A5" s="61"/>
      <c r="B5" s="48"/>
      <c r="C5" s="65"/>
      <c r="D5" s="67"/>
      <c r="E5" s="48"/>
      <c r="F5" s="50"/>
      <c r="G5" s="42"/>
    </row>
    <row r="6" spans="1:13">
      <c r="A6" s="61"/>
      <c r="B6" s="48"/>
      <c r="C6" s="65"/>
      <c r="D6" s="67"/>
      <c r="E6" s="48"/>
      <c r="F6" s="50"/>
      <c r="G6" s="42"/>
    </row>
    <row r="7" spans="1:13">
      <c r="A7" s="61"/>
      <c r="B7" s="48"/>
      <c r="C7" s="65"/>
      <c r="D7" s="67"/>
      <c r="E7" s="48"/>
      <c r="F7" s="50"/>
      <c r="G7" s="42"/>
    </row>
    <row r="8" spans="1:13">
      <c r="A8" s="62"/>
      <c r="B8" s="48"/>
      <c r="C8" s="65"/>
      <c r="D8" s="67"/>
      <c r="E8" s="48"/>
      <c r="F8" s="50"/>
      <c r="G8" s="42"/>
    </row>
    <row r="9" spans="1:13">
      <c r="A9" s="12">
        <v>1</v>
      </c>
      <c r="B9" s="6">
        <v>999.851</v>
      </c>
      <c r="C9" s="7">
        <v>1.00015E-3</v>
      </c>
      <c r="D9" s="8">
        <f>C9*1000</f>
        <v>1.0001500000000001</v>
      </c>
      <c r="E9" s="21">
        <f t="shared" ref="E9:E14" si="0">(C9*1000)*$D$3</f>
        <v>25.003750000000004</v>
      </c>
      <c r="F9" s="13">
        <f>E9*100/$D$3</f>
        <v>100.01500000000001</v>
      </c>
      <c r="G9" s="43">
        <f>F9*10</f>
        <v>1000.1500000000001</v>
      </c>
    </row>
    <row r="10" spans="1:13" s="24" customFormat="1">
      <c r="A10" s="14">
        <v>4</v>
      </c>
      <c r="B10" s="9">
        <v>999.92499999999995</v>
      </c>
      <c r="C10" s="10">
        <v>1.00007E-3</v>
      </c>
      <c r="D10" s="11">
        <f t="shared" ref="D10:D15" si="1">C10*1000</f>
        <v>1.00007</v>
      </c>
      <c r="E10" s="22">
        <f t="shared" si="0"/>
        <v>25.001750000000001</v>
      </c>
      <c r="F10" s="15">
        <f>E10*100/$D$3</f>
        <v>100.00700000000001</v>
      </c>
      <c r="G10" s="43">
        <f t="shared" ref="G10:G27" si="2">F10*10</f>
        <v>1000.07</v>
      </c>
    </row>
    <row r="11" spans="1:13">
      <c r="A11" s="12">
        <v>8</v>
      </c>
      <c r="B11" s="6">
        <v>999.803</v>
      </c>
      <c r="C11" s="7">
        <v>1.0001999999999999E-3</v>
      </c>
      <c r="D11" s="8">
        <f t="shared" si="1"/>
        <v>1.0002</v>
      </c>
      <c r="E11" s="21">
        <f t="shared" si="0"/>
        <v>25.004999999999999</v>
      </c>
      <c r="F11" s="13">
        <f>E11*100/$D$3</f>
        <v>100.02</v>
      </c>
      <c r="G11" s="43">
        <f t="shared" si="2"/>
        <v>1000.1999999999999</v>
      </c>
    </row>
    <row r="12" spans="1:13">
      <c r="A12" s="12">
        <v>10</v>
      </c>
      <c r="B12" s="6">
        <v>999.65499999999997</v>
      </c>
      <c r="C12" s="7">
        <v>1.0003499999999999E-3</v>
      </c>
      <c r="D12" s="8">
        <f t="shared" si="1"/>
        <v>1.0003499999999999</v>
      </c>
      <c r="E12" s="21">
        <f t="shared" si="0"/>
        <v>25.008749999999996</v>
      </c>
      <c r="F12" s="13">
        <f>E12*100/$D$3</f>
        <v>100.03499999999998</v>
      </c>
      <c r="G12" s="43">
        <f t="shared" si="2"/>
        <v>1000.3499999999998</v>
      </c>
    </row>
    <row r="13" spans="1:13">
      <c r="A13" s="12">
        <v>15</v>
      </c>
      <c r="B13" s="6">
        <v>999.05600000000004</v>
      </c>
      <c r="C13" s="7">
        <v>1.0009400000000001E-3</v>
      </c>
      <c r="D13" s="8">
        <f t="shared" si="1"/>
        <v>1.0009400000000002</v>
      </c>
      <c r="E13" s="21">
        <f t="shared" si="0"/>
        <v>25.023500000000006</v>
      </c>
      <c r="F13" s="13">
        <f>E13*100/$D$3</f>
        <v>100.09400000000001</v>
      </c>
      <c r="G13" s="43">
        <f t="shared" si="2"/>
        <v>1000.94</v>
      </c>
      <c r="J13">
        <v>25</v>
      </c>
      <c r="L13">
        <f>0.0003*K13^2+0.0114*K13+99.802</f>
        <v>99.802000000000007</v>
      </c>
    </row>
    <row r="14" spans="1:13">
      <c r="A14" s="12">
        <v>20</v>
      </c>
      <c r="B14" s="6">
        <v>998.16200000000003</v>
      </c>
      <c r="C14" s="7">
        <v>1.0018399999999999E-3</v>
      </c>
      <c r="D14" s="8">
        <f t="shared" si="1"/>
        <v>1.0018399999999998</v>
      </c>
      <c r="E14" s="21">
        <f t="shared" si="0"/>
        <v>25.045999999999996</v>
      </c>
      <c r="F14" s="13">
        <f t="shared" ref="F14:F27" si="3">E14*100/$D$3</f>
        <v>100.18399999999998</v>
      </c>
      <c r="G14" s="43">
        <f t="shared" si="2"/>
        <v>1001.8399999999998</v>
      </c>
      <c r="H14">
        <v>23</v>
      </c>
      <c r="I14">
        <v>1063</v>
      </c>
      <c r="J14">
        <f>I14-$J$13</f>
        <v>1038</v>
      </c>
      <c r="K14">
        <v>23</v>
      </c>
      <c r="L14">
        <f t="shared" ref="L14:L20" si="4">0.0003*K14^2+0.0114*K14+99.802</f>
        <v>100.22290000000001</v>
      </c>
      <c r="M14">
        <f t="shared" ref="M14:M20" si="5">I14*L14/100</f>
        <v>1065.3694270000001</v>
      </c>
    </row>
    <row r="15" spans="1:13">
      <c r="A15" s="12">
        <v>25</v>
      </c>
      <c r="B15" s="6">
        <v>997.00300000000004</v>
      </c>
      <c r="C15" s="7">
        <v>1.0030099999999999E-3</v>
      </c>
      <c r="D15" s="8">
        <f t="shared" si="1"/>
        <v>1.00301</v>
      </c>
      <c r="E15" s="21">
        <f t="shared" ref="E15:E27" si="6">(C15*1000)*$D$3</f>
        <v>25.07525</v>
      </c>
      <c r="F15" s="13">
        <f t="shared" si="3"/>
        <v>100.301</v>
      </c>
      <c r="G15" s="43">
        <f t="shared" si="2"/>
        <v>1003.01</v>
      </c>
      <c r="H15">
        <v>36</v>
      </c>
      <c r="I15">
        <v>1059</v>
      </c>
      <c r="J15">
        <f t="shared" ref="J15:J20" si="7">I15-$J$13</f>
        <v>1034</v>
      </c>
      <c r="K15">
        <v>36</v>
      </c>
      <c r="L15">
        <f t="shared" si="4"/>
        <v>100.60120000000001</v>
      </c>
      <c r="M15">
        <f t="shared" si="5"/>
        <v>1065.366708</v>
      </c>
    </row>
    <row r="16" spans="1:13">
      <c r="A16" s="12">
        <v>30</v>
      </c>
      <c r="B16" s="6">
        <v>995.60599999999999</v>
      </c>
      <c r="C16" s="7">
        <v>1.0044100000000001E-3</v>
      </c>
      <c r="D16" s="8">
        <f t="shared" ref="D16:D27" si="8">C16*1000</f>
        <v>1.00441</v>
      </c>
      <c r="E16" s="21">
        <f t="shared" si="6"/>
        <v>25.110250000000001</v>
      </c>
      <c r="F16" s="13">
        <f t="shared" si="3"/>
        <v>100.441</v>
      </c>
      <c r="G16" s="43">
        <f t="shared" si="2"/>
        <v>1004.4100000000001</v>
      </c>
      <c r="H16">
        <v>39</v>
      </c>
      <c r="I16">
        <v>1058</v>
      </c>
      <c r="J16">
        <f t="shared" si="7"/>
        <v>1033</v>
      </c>
      <c r="K16">
        <v>39</v>
      </c>
      <c r="L16">
        <f t="shared" si="4"/>
        <v>100.7029</v>
      </c>
      <c r="M16">
        <f t="shared" si="5"/>
        <v>1065.436682</v>
      </c>
    </row>
    <row r="17" spans="1:13">
      <c r="A17" s="12">
        <v>40</v>
      </c>
      <c r="B17" s="6">
        <v>992.17499999999995</v>
      </c>
      <c r="C17" s="7">
        <v>1.00789E-3</v>
      </c>
      <c r="D17" s="8">
        <f t="shared" si="8"/>
        <v>1.00789</v>
      </c>
      <c r="E17" s="21">
        <f t="shared" si="6"/>
        <v>25.19725</v>
      </c>
      <c r="F17" s="13">
        <f t="shared" si="3"/>
        <v>100.789</v>
      </c>
      <c r="G17" s="43">
        <f t="shared" si="2"/>
        <v>1007.89</v>
      </c>
      <c r="H17">
        <v>55</v>
      </c>
      <c r="I17">
        <v>1050</v>
      </c>
      <c r="J17">
        <f t="shared" si="7"/>
        <v>1025</v>
      </c>
      <c r="K17">
        <v>55</v>
      </c>
      <c r="L17">
        <f t="shared" si="4"/>
        <v>101.3365</v>
      </c>
      <c r="M17">
        <f t="shared" si="5"/>
        <v>1064.03325</v>
      </c>
    </row>
    <row r="18" spans="1:13">
      <c r="A18" s="12">
        <v>50</v>
      </c>
      <c r="B18" s="6">
        <v>987.99599999999998</v>
      </c>
      <c r="C18" s="7">
        <v>1.0121500000000001E-3</v>
      </c>
      <c r="D18" s="8">
        <f t="shared" si="8"/>
        <v>1.0121500000000001</v>
      </c>
      <c r="E18" s="21">
        <f t="shared" si="6"/>
        <v>25.303750000000001</v>
      </c>
      <c r="F18" s="13">
        <f t="shared" si="3"/>
        <v>101.215</v>
      </c>
      <c r="G18" s="43">
        <f t="shared" si="2"/>
        <v>1012.1500000000001</v>
      </c>
      <c r="H18">
        <v>62</v>
      </c>
      <c r="I18">
        <v>1048</v>
      </c>
      <c r="J18">
        <f t="shared" si="7"/>
        <v>1023</v>
      </c>
      <c r="K18">
        <v>62</v>
      </c>
      <c r="L18">
        <f t="shared" si="4"/>
        <v>101.66200000000001</v>
      </c>
      <c r="M18">
        <f t="shared" si="5"/>
        <v>1065.41776</v>
      </c>
    </row>
    <row r="19" spans="1:13">
      <c r="A19" s="12">
        <v>60</v>
      </c>
      <c r="B19" s="6">
        <v>983.16</v>
      </c>
      <c r="C19" s="7">
        <v>1.01713E-3</v>
      </c>
      <c r="D19" s="8">
        <f t="shared" si="8"/>
        <v>1.0171300000000001</v>
      </c>
      <c r="E19" s="21">
        <f t="shared" si="6"/>
        <v>25.428250000000002</v>
      </c>
      <c r="F19" s="13">
        <f t="shared" si="3"/>
        <v>101.71300000000001</v>
      </c>
      <c r="G19" s="43">
        <f t="shared" si="2"/>
        <v>1017.1300000000001</v>
      </c>
      <c r="H19">
        <v>70</v>
      </c>
      <c r="I19">
        <v>1042</v>
      </c>
      <c r="J19">
        <f t="shared" si="7"/>
        <v>1017</v>
      </c>
      <c r="K19">
        <v>72</v>
      </c>
      <c r="L19">
        <f t="shared" si="4"/>
        <v>102.17800000000001</v>
      </c>
      <c r="M19">
        <f t="shared" si="5"/>
        <v>1064.6947600000001</v>
      </c>
    </row>
    <row r="20" spans="1:13">
      <c r="A20" s="12">
        <v>70</v>
      </c>
      <c r="B20" s="6">
        <v>977.73400000000004</v>
      </c>
      <c r="C20" s="7">
        <v>1.0227700000000001E-3</v>
      </c>
      <c r="D20" s="8">
        <f t="shared" si="8"/>
        <v>1.0227700000000002</v>
      </c>
      <c r="E20" s="21">
        <f t="shared" si="6"/>
        <v>25.569250000000004</v>
      </c>
      <c r="F20" s="13">
        <f t="shared" si="3"/>
        <v>102.277</v>
      </c>
      <c r="G20" s="43">
        <f t="shared" si="2"/>
        <v>1022.77</v>
      </c>
      <c r="H20">
        <v>83</v>
      </c>
      <c r="I20">
        <v>1038</v>
      </c>
      <c r="J20">
        <f t="shared" si="7"/>
        <v>1013</v>
      </c>
      <c r="K20">
        <v>81</v>
      </c>
      <c r="L20">
        <f t="shared" si="4"/>
        <v>102.69370000000001</v>
      </c>
      <c r="M20">
        <f t="shared" si="5"/>
        <v>1065.9606060000001</v>
      </c>
    </row>
    <row r="21" spans="1:13">
      <c r="A21" s="25">
        <v>76</v>
      </c>
      <c r="B21" s="26">
        <v>974.21500000000003</v>
      </c>
      <c r="C21" s="27">
        <v>1.02647E-3</v>
      </c>
      <c r="D21" s="28">
        <f t="shared" si="8"/>
        <v>1.02647</v>
      </c>
      <c r="E21" s="29">
        <f t="shared" si="6"/>
        <v>25.661750000000001</v>
      </c>
      <c r="F21" s="30">
        <f t="shared" si="3"/>
        <v>102.64700000000001</v>
      </c>
      <c r="G21" s="43">
        <f t="shared" si="2"/>
        <v>1026.47</v>
      </c>
    </row>
    <row r="22" spans="1:13">
      <c r="A22" s="12">
        <v>80</v>
      </c>
      <c r="B22" s="6">
        <v>971.76599999999996</v>
      </c>
      <c r="C22" s="7">
        <v>1.0290500000000001E-3</v>
      </c>
      <c r="D22" s="8">
        <f t="shared" si="8"/>
        <v>1.02905</v>
      </c>
      <c r="E22" s="21">
        <f t="shared" si="6"/>
        <v>25.72625</v>
      </c>
      <c r="F22" s="13">
        <f t="shared" si="3"/>
        <v>102.905</v>
      </c>
      <c r="G22" s="43">
        <f t="shared" si="2"/>
        <v>1029.05</v>
      </c>
      <c r="H22" t="s">
        <v>11</v>
      </c>
      <c r="I22" t="s">
        <v>15</v>
      </c>
      <c r="J22" s="46" t="s">
        <v>13</v>
      </c>
      <c r="K22" t="s">
        <v>12</v>
      </c>
      <c r="L22" t="s">
        <v>16</v>
      </c>
      <c r="M22" t="s">
        <v>14</v>
      </c>
    </row>
    <row r="23" spans="1:13">
      <c r="A23" s="12">
        <v>90</v>
      </c>
      <c r="B23" s="6">
        <v>965.29499999999996</v>
      </c>
      <c r="C23" s="7">
        <v>1.0359499999999999E-3</v>
      </c>
      <c r="D23" s="8">
        <f t="shared" si="8"/>
        <v>1.0359499999999999</v>
      </c>
      <c r="E23" s="21">
        <f t="shared" si="6"/>
        <v>25.89875</v>
      </c>
      <c r="F23" s="13">
        <f t="shared" si="3"/>
        <v>103.595</v>
      </c>
      <c r="G23" s="43">
        <f t="shared" si="2"/>
        <v>1035.95</v>
      </c>
      <c r="I23" t="s">
        <v>14</v>
      </c>
      <c r="J23" s="46"/>
      <c r="L23" t="s">
        <v>17</v>
      </c>
      <c r="M23" t="s">
        <v>18</v>
      </c>
    </row>
    <row r="24" spans="1:13">
      <c r="A24" s="12">
        <v>100</v>
      </c>
      <c r="B24" s="6">
        <v>958.34900000000005</v>
      </c>
      <c r="C24" s="7">
        <v>1.04346E-3</v>
      </c>
      <c r="D24" s="8">
        <f t="shared" si="8"/>
        <v>1.0434600000000001</v>
      </c>
      <c r="E24" s="21">
        <f t="shared" si="6"/>
        <v>26.086500000000001</v>
      </c>
      <c r="F24" s="13">
        <f t="shared" si="3"/>
        <v>104.346</v>
      </c>
      <c r="G24" s="43">
        <f t="shared" si="2"/>
        <v>1043.46</v>
      </c>
      <c r="H24" s="44">
        <v>0.5493055555555556</v>
      </c>
      <c r="I24">
        <v>997</v>
      </c>
      <c r="J24" s="46" t="s">
        <v>13</v>
      </c>
      <c r="K24">
        <v>63.5</v>
      </c>
      <c r="L24" s="4">
        <f t="shared" ref="L24:L34" si="9">0.0003*K24^2+0.0114*K24+99.802</f>
        <v>101.73557500000001</v>
      </c>
      <c r="M24" s="45">
        <f>I24*L24/100</f>
        <v>1014.3036827500001</v>
      </c>
    </row>
    <row r="25" spans="1:13">
      <c r="A25" s="31">
        <v>103</v>
      </c>
      <c r="B25" s="32">
        <v>956.17600000000004</v>
      </c>
      <c r="C25" s="33">
        <v>1.04583E-3</v>
      </c>
      <c r="D25" s="34">
        <f t="shared" si="8"/>
        <v>1.04583</v>
      </c>
      <c r="E25" s="35">
        <f t="shared" si="6"/>
        <v>26.14575</v>
      </c>
      <c r="F25" s="36">
        <f t="shared" si="3"/>
        <v>104.583</v>
      </c>
      <c r="G25" s="43">
        <f t="shared" si="2"/>
        <v>1045.83</v>
      </c>
      <c r="H25" s="44">
        <v>0.56180555555555556</v>
      </c>
      <c r="I25">
        <v>1029</v>
      </c>
      <c r="J25" s="46" t="s">
        <v>13</v>
      </c>
      <c r="K25">
        <v>63.5</v>
      </c>
      <c r="L25" s="4">
        <f t="shared" si="9"/>
        <v>101.73557500000001</v>
      </c>
      <c r="M25" s="45">
        <f t="shared" ref="M25:M32" si="10">I25*L25/100</f>
        <v>1046.85906675</v>
      </c>
    </row>
    <row r="26" spans="1:13">
      <c r="A26" s="12">
        <v>105</v>
      </c>
      <c r="B26" s="6">
        <v>954.70399999999995</v>
      </c>
      <c r="C26" s="7">
        <v>1.04744E-3</v>
      </c>
      <c r="D26" s="8">
        <f t="shared" si="8"/>
        <v>1.0474399999999999</v>
      </c>
      <c r="E26" s="21">
        <f t="shared" si="6"/>
        <v>26.186</v>
      </c>
      <c r="F26" s="13">
        <f t="shared" si="3"/>
        <v>104.744</v>
      </c>
      <c r="G26" s="43">
        <f t="shared" si="2"/>
        <v>1047.44</v>
      </c>
      <c r="H26" s="44">
        <v>0.57222222222222219</v>
      </c>
      <c r="I26">
        <v>1041</v>
      </c>
      <c r="J26" s="46" t="s">
        <v>13</v>
      </c>
      <c r="K26">
        <v>63.5</v>
      </c>
      <c r="L26" s="4">
        <f t="shared" si="9"/>
        <v>101.73557500000001</v>
      </c>
      <c r="M26" s="45">
        <f t="shared" si="10"/>
        <v>1059.06733575</v>
      </c>
    </row>
    <row r="27" spans="1:13" ht="13.5" thickBot="1">
      <c r="A27" s="16">
        <v>110</v>
      </c>
      <c r="B27" s="17">
        <v>950.94799999999998</v>
      </c>
      <c r="C27" s="18">
        <v>1.0515800000000001E-3</v>
      </c>
      <c r="D27" s="19">
        <f t="shared" si="8"/>
        <v>1.0515800000000002</v>
      </c>
      <c r="E27" s="23">
        <f t="shared" si="6"/>
        <v>26.289500000000004</v>
      </c>
      <c r="F27" s="20">
        <f t="shared" si="3"/>
        <v>105.15800000000002</v>
      </c>
      <c r="G27" s="43">
        <f t="shared" si="2"/>
        <v>1051.5800000000002</v>
      </c>
      <c r="H27" s="44">
        <v>0.57847222222222217</v>
      </c>
      <c r="I27">
        <v>1047</v>
      </c>
      <c r="J27" s="46" t="s">
        <v>13</v>
      </c>
      <c r="K27">
        <v>63.5</v>
      </c>
      <c r="L27" s="4">
        <f t="shared" si="9"/>
        <v>101.73557500000001</v>
      </c>
      <c r="M27" s="45">
        <f t="shared" si="10"/>
        <v>1065.1714702500001</v>
      </c>
    </row>
    <row r="28" spans="1:13">
      <c r="H28" s="44">
        <v>0.58402777777777781</v>
      </c>
      <c r="I28">
        <v>1050</v>
      </c>
      <c r="J28" s="46" t="s">
        <v>13</v>
      </c>
      <c r="K28">
        <v>69</v>
      </c>
      <c r="L28" s="4">
        <f t="shared" si="9"/>
        <v>102.01690000000001</v>
      </c>
      <c r="M28" s="45">
        <f t="shared" si="10"/>
        <v>1071.1774500000001</v>
      </c>
    </row>
    <row r="29" spans="1:13">
      <c r="H29" s="44">
        <v>0.59444444444444444</v>
      </c>
      <c r="I29">
        <v>1052</v>
      </c>
      <c r="J29" s="46" t="s">
        <v>13</v>
      </c>
      <c r="K29">
        <v>71.599999999999994</v>
      </c>
      <c r="L29" s="4">
        <f t="shared" si="9"/>
        <v>102.15620800000001</v>
      </c>
      <c r="M29" s="45">
        <f t="shared" si="10"/>
        <v>1074.68330816</v>
      </c>
    </row>
    <row r="30" spans="1:13">
      <c r="H30" s="44">
        <v>0.59861111111111109</v>
      </c>
      <c r="I30">
        <v>1052</v>
      </c>
      <c r="J30" s="46" t="s">
        <v>13</v>
      </c>
      <c r="K30">
        <v>70.3</v>
      </c>
      <c r="L30" s="4">
        <f t="shared" si="9"/>
        <v>102.08604700000001</v>
      </c>
      <c r="M30" s="45">
        <f t="shared" si="10"/>
        <v>1073.9452144400002</v>
      </c>
    </row>
    <row r="31" spans="1:13">
      <c r="H31" s="44">
        <v>0.60555555555555551</v>
      </c>
      <c r="I31">
        <v>1053</v>
      </c>
      <c r="J31" s="46" t="s">
        <v>13</v>
      </c>
      <c r="K31">
        <v>68.2</v>
      </c>
      <c r="L31" s="4">
        <f t="shared" si="9"/>
        <v>101.97485200000001</v>
      </c>
      <c r="M31" s="45">
        <f t="shared" si="10"/>
        <v>1073.7951915600001</v>
      </c>
    </row>
    <row r="32" spans="1:13">
      <c r="H32" s="44">
        <v>0.61319444444444449</v>
      </c>
      <c r="I32">
        <v>1056</v>
      </c>
      <c r="J32" s="46" t="s">
        <v>13</v>
      </c>
      <c r="K32">
        <v>75.3</v>
      </c>
      <c r="L32" s="4">
        <f t="shared" si="9"/>
        <v>102.36144700000001</v>
      </c>
      <c r="M32" s="45">
        <f t="shared" si="10"/>
        <v>1080.9368803200002</v>
      </c>
    </row>
    <row r="33" spans="8:13">
      <c r="H33" t="s">
        <v>10</v>
      </c>
      <c r="J33" s="46" t="s">
        <v>13</v>
      </c>
      <c r="L33" s="4"/>
    </row>
    <row r="34" spans="8:13">
      <c r="I34">
        <v>1040</v>
      </c>
      <c r="J34" s="46" t="s">
        <v>13</v>
      </c>
      <c r="K34">
        <v>73</v>
      </c>
      <c r="L34" s="4">
        <f t="shared" si="9"/>
        <v>102.2329</v>
      </c>
      <c r="M34" s="45">
        <f>I34*L34/100</f>
        <v>1063.22216</v>
      </c>
    </row>
  </sheetData>
  <mergeCells count="10">
    <mergeCell ref="E4:E8"/>
    <mergeCell ref="F4:F8"/>
    <mergeCell ref="A1:F1"/>
    <mergeCell ref="A2:F2"/>
    <mergeCell ref="E3:F3"/>
    <mergeCell ref="A3:C3"/>
    <mergeCell ref="A4:A8"/>
    <mergeCell ref="B4:B8"/>
    <mergeCell ref="C4:C8"/>
    <mergeCell ref="D4:D8"/>
  </mergeCells>
  <phoneticPr fontId="0" type="noConversion"/>
  <pageMargins left="0.75" right="0.75" top="1" bottom="1" header="0" footer="0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Vands densitet og volume ved forskellige temperaturer</dc:title>
  <dc:creator>Martin Rantzau</dc:creator>
  <cp:lastModifiedBy>John</cp:lastModifiedBy>
  <dcterms:created xsi:type="dcterms:W3CDTF">2005-03-05T07:37:36Z</dcterms:created>
  <dcterms:modified xsi:type="dcterms:W3CDTF">2012-01-06T07:48:00Z</dcterms:modified>
</cp:coreProperties>
</file>